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ecrétariat général\Révisions\outils de calcul\"/>
    </mc:Choice>
  </mc:AlternateContent>
  <xr:revisionPtr revIDLastSave="0" documentId="8_{27605EBF-5800-4098-A1C6-F935CE1548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timation du revenu" sheetId="6" r:id="rId1"/>
    <sheet name="Préscolaire garderie" sheetId="7" r:id="rId2"/>
  </sheets>
  <definedNames>
    <definedName name="Barème">'Préscolaire garderie'!$N$2:$O$36</definedName>
    <definedName name="_xlnm.Print_Area" localSheetId="0">'Estimation du revenu'!$A$1:$K$45</definedName>
    <definedName name="_xlnm.Print_Area" localSheetId="1">'Préscolaire garderie'!$A$1:$L$46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7" l="1"/>
  <c r="G29" i="7"/>
  <c r="I29" i="7"/>
  <c r="C29" i="7"/>
  <c r="I28" i="7"/>
  <c r="E28" i="7"/>
  <c r="C28" i="7"/>
  <c r="G27" i="7"/>
  <c r="E27" i="7"/>
  <c r="J30" i="6" l="1"/>
  <c r="J15" i="6"/>
  <c r="J39" i="6" l="1"/>
  <c r="G7" i="7" l="1"/>
  <c r="G10" i="7" s="1" a="1"/>
  <c r="G10" i="7" s="1"/>
  <c r="E30" i="7"/>
  <c r="I27" i="7" l="1"/>
  <c r="I30" i="7" s="1"/>
  <c r="K27" i="7"/>
  <c r="K29" i="7"/>
  <c r="K28" i="7"/>
  <c r="G28" i="7"/>
  <c r="G30" i="7" s="1"/>
  <c r="C27" i="7"/>
  <c r="J8" i="7"/>
  <c r="C30" i="7" l="1"/>
  <c r="K30" i="7"/>
  <c r="G36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<sst xmlns="http://schemas.openxmlformats.org/spreadsheetml/2006/main" count="63" uniqueCount="53">
  <si>
    <t>Lundi</t>
  </si>
  <si>
    <t>Mardi</t>
  </si>
  <si>
    <t>Mercredi</t>
  </si>
  <si>
    <t>Jeudi</t>
  </si>
  <si>
    <t>Vendredi</t>
  </si>
  <si>
    <t>Coût</t>
  </si>
  <si>
    <t>Prestations</t>
  </si>
  <si>
    <t>Total par jour</t>
  </si>
  <si>
    <t>Nous vous prions de mettre un "1" ou de laisser les cases vides dans les prestations.</t>
  </si>
  <si>
    <t>=</t>
  </si>
  <si>
    <t>Pensions alimentaires</t>
  </si>
  <si>
    <t>Revenu du ménage - Personne B</t>
  </si>
  <si>
    <t>Revenu du ménage - Personne A</t>
  </si>
  <si>
    <t>Estimation du revenu déterminant</t>
  </si>
  <si>
    <t>ou</t>
  </si>
  <si>
    <t>Vous pouvez estimer votre revenu déterminant grâce au document "Estimation revenu" que vous trouvez dans le premier onglet.</t>
  </si>
  <si>
    <t>Calcul des prestations</t>
  </si>
  <si>
    <t>Préscolaire (garderie)</t>
  </si>
  <si>
    <t>Tarif mois (1 jour/sem.)</t>
  </si>
  <si>
    <t>journée complète</t>
  </si>
  <si>
    <t>2/3 journée</t>
  </si>
  <si>
    <t>1/2 de journée</t>
  </si>
  <si>
    <r>
      <t>Revenu annuel déterminant (selon simulation)</t>
    </r>
    <r>
      <rPr>
        <i/>
        <sz val="16"/>
        <color indexed="8"/>
        <rFont val="Calibri"/>
        <family val="2"/>
      </rPr>
      <t xml:space="preserve"> :</t>
    </r>
  </si>
  <si>
    <t xml:space="preserve">Pour toutes les autres questions relatives à l'accueil de vos enfants en accueil préscolaire, nous vous renvoyons aux règlements du réseau RéAjy et de la fondation yverdonnoise pour l'accueil de l'enfance (FYAE)
</t>
  </si>
  <si>
    <t xml:space="preserve">Les placements sont possibles selon les 4 choix suivants : </t>
  </si>
  <si>
    <t>repas</t>
  </si>
  <si>
    <t>sieste</t>
  </si>
  <si>
    <t>après-midi</t>
  </si>
  <si>
    <t>Revenu mensuel moyen déterminant calculé selon onglet "Estimation du revenu"</t>
  </si>
  <si>
    <t>2/3 de 06h30-14h00</t>
  </si>
  <si>
    <t>matin</t>
  </si>
  <si>
    <r>
      <rPr>
        <b/>
        <i/>
        <sz val="12"/>
        <color theme="1"/>
        <rFont val="Calibri"/>
        <family val="2"/>
        <scheme val="minor"/>
      </rPr>
      <t xml:space="preserve">Salaire </t>
    </r>
    <r>
      <rPr>
        <b/>
        <i/>
        <u/>
        <sz val="12"/>
        <color theme="1"/>
        <rFont val="Calibri"/>
        <family val="2"/>
        <scheme val="minor"/>
      </rPr>
      <t>annuel</t>
    </r>
    <r>
      <rPr>
        <b/>
        <i/>
        <sz val="12"/>
        <color theme="1"/>
        <rFont val="Calibri"/>
        <family val="2"/>
        <scheme val="minor"/>
      </rPr>
      <t xml:space="preserve"> brut</t>
    </r>
    <r>
      <rPr>
        <i/>
        <sz val="12"/>
        <color theme="1"/>
        <rFont val="Calibri"/>
        <family val="2"/>
        <scheme val="minor"/>
      </rPr>
      <t xml:space="preserve"> + bonus et gratifications (sans allocations familiales) :</t>
    </r>
  </si>
  <si>
    <r>
      <rPr>
        <b/>
        <i/>
        <sz val="12"/>
        <color theme="1"/>
        <rFont val="Calibri"/>
        <family val="2"/>
        <scheme val="minor"/>
      </rPr>
      <t xml:space="preserve">Chômage Indemnité </t>
    </r>
    <r>
      <rPr>
        <b/>
        <i/>
        <u/>
        <sz val="12"/>
        <color theme="1"/>
        <rFont val="Calibri"/>
        <family val="2"/>
        <scheme val="minor"/>
      </rPr>
      <t>journalière</t>
    </r>
    <r>
      <rPr>
        <i/>
        <sz val="12"/>
        <color theme="1"/>
        <rFont val="Calibri"/>
        <family val="2"/>
        <scheme val="minor"/>
      </rPr>
      <t xml:space="preserve"> : </t>
    </r>
  </si>
  <si>
    <r>
      <rPr>
        <b/>
        <i/>
        <sz val="12"/>
        <color theme="1"/>
        <rFont val="Calibri"/>
        <family val="2"/>
        <scheme val="minor"/>
      </rPr>
      <t xml:space="preserve">Revenu </t>
    </r>
    <r>
      <rPr>
        <b/>
        <i/>
        <u/>
        <sz val="12"/>
        <color theme="1"/>
        <rFont val="Calibri"/>
        <family val="2"/>
        <scheme val="minor"/>
      </rPr>
      <t>annuel</t>
    </r>
    <r>
      <rPr>
        <b/>
        <i/>
        <sz val="12"/>
        <color theme="1"/>
        <rFont val="Calibri"/>
        <family val="2"/>
        <scheme val="minor"/>
      </rPr>
      <t xml:space="preserve"> indépendant</t>
    </r>
    <r>
      <rPr>
        <i/>
        <sz val="12"/>
        <color theme="1"/>
        <rFont val="Calibri"/>
        <family val="2"/>
        <scheme val="minor"/>
      </rPr>
      <t xml:space="preserve"> (bénéfice annuel, point 180 de la déclaration d'impôt) :</t>
    </r>
  </si>
  <si>
    <r>
      <rPr>
        <b/>
        <i/>
        <sz val="12"/>
        <color theme="1"/>
        <rFont val="Calibri"/>
        <family val="2"/>
        <scheme val="minor"/>
      </rPr>
      <t>Pensions alimentaires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2"/>
        <color theme="1"/>
        <rFont val="Calibri"/>
        <family val="2"/>
        <scheme val="minor"/>
      </rPr>
      <t>annuelles</t>
    </r>
    <r>
      <rPr>
        <i/>
        <sz val="12"/>
        <color theme="1"/>
        <rFont val="Calibri"/>
        <family val="2"/>
        <scheme val="minor"/>
      </rPr>
      <t xml:space="preserve"> reçues pour vos enfants :</t>
    </r>
  </si>
  <si>
    <r>
      <rPr>
        <b/>
        <i/>
        <sz val="12"/>
        <color theme="1"/>
        <rFont val="Calibri"/>
        <family val="2"/>
        <scheme val="minor"/>
      </rPr>
      <t>Pensions alimentaires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2"/>
        <color theme="1"/>
        <rFont val="Calibri"/>
        <family val="2"/>
        <scheme val="minor"/>
      </rPr>
      <t>annuelles</t>
    </r>
    <r>
      <rPr>
        <i/>
        <sz val="12"/>
        <color theme="1"/>
        <rFont val="Calibri"/>
        <family val="2"/>
        <scheme val="minor"/>
      </rPr>
      <t xml:space="preserve"> versées par le ménage à des tiers :</t>
    </r>
  </si>
  <si>
    <t>journée complète 
2/3 de journée
1/2 journée</t>
  </si>
  <si>
    <t>2/3 de 11h00-18h30</t>
  </si>
  <si>
    <t>journée complète de 06h30-18h30</t>
  </si>
  <si>
    <t>1/2 de 06h30-10h30</t>
  </si>
  <si>
    <t>1/2  de 14h-18h30</t>
  </si>
  <si>
    <r>
      <rPr>
        <b/>
        <i/>
        <sz val="12"/>
        <color theme="1"/>
        <rFont val="Calibri"/>
        <family val="2"/>
        <scheme val="minor"/>
      </rPr>
      <t xml:space="preserve">Salaire </t>
    </r>
    <r>
      <rPr>
        <b/>
        <i/>
        <u/>
        <sz val="12"/>
        <color theme="1"/>
        <rFont val="Calibri"/>
        <family val="2"/>
        <scheme val="minor"/>
      </rPr>
      <t>annuel</t>
    </r>
    <r>
      <rPr>
        <b/>
        <i/>
        <sz val="12"/>
        <color theme="1"/>
        <rFont val="Calibri"/>
        <family val="2"/>
        <scheme val="minor"/>
      </rPr>
      <t xml:space="preserve"> brut</t>
    </r>
    <r>
      <rPr>
        <i/>
        <sz val="12"/>
        <color theme="1"/>
        <rFont val="Calibri"/>
        <family val="2"/>
        <scheme val="minor"/>
      </rPr>
      <t xml:space="preserve"> + bonus et gratifications (sans allocations familiales cantonales) :</t>
    </r>
  </si>
  <si>
    <t>gain annuel brut chômage</t>
  </si>
  <si>
    <t>Coût mensuel approximatif par enfant accueilli dans une garderie de la FYAE, selon choix des prestations ci-dessus :</t>
  </si>
  <si>
    <r>
      <t xml:space="preserve">Coût approximatif </t>
    </r>
    <r>
      <rPr>
        <b/>
        <i/>
        <sz val="11"/>
        <color indexed="10"/>
        <rFont val="Calibri"/>
        <family val="2"/>
      </rPr>
      <t>par enfant</t>
    </r>
    <r>
      <rPr>
        <i/>
        <sz val="11"/>
        <color theme="1"/>
        <rFont val="Calibri"/>
        <family val="2"/>
        <scheme val="minor"/>
      </rPr>
      <t xml:space="preserve"> placé dans une garderie de la FYAE pour </t>
    </r>
    <r>
      <rPr>
        <b/>
        <i/>
        <sz val="11"/>
        <color indexed="8"/>
        <rFont val="Calibri"/>
        <family val="2"/>
      </rPr>
      <t>1 mois théorique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indexed="8"/>
        <rFont val="Calibri"/>
        <family val="2"/>
      </rPr>
      <t>(4 semaines de 5 jours ouvrables)</t>
    </r>
    <r>
      <rPr>
        <i/>
        <sz val="11"/>
        <color indexed="8"/>
        <rFont val="Calibri"/>
        <family val="2"/>
      </rPr>
      <t xml:space="preserve"> et pour des prestations régulières </t>
    </r>
    <r>
      <rPr>
        <i/>
        <sz val="11"/>
        <color theme="1"/>
        <rFont val="Calibri"/>
        <family val="2"/>
        <scheme val="minor"/>
      </rPr>
      <t>:</t>
    </r>
  </si>
  <si>
    <t>Lorsque vous nous aurez fourni tous les documents justificatifs qui vous seront demandés par le secrétariat, le coût définitif de la prestation vous sera indiqué</t>
  </si>
  <si>
    <r>
      <rPr>
        <b/>
        <i/>
        <sz val="12"/>
        <color theme="1"/>
        <rFont val="Calibri"/>
        <family val="2"/>
        <scheme val="minor"/>
      </rPr>
      <t xml:space="preserve">Allocations sociales </t>
    </r>
    <r>
      <rPr>
        <b/>
        <i/>
        <u/>
        <sz val="12"/>
        <color theme="1"/>
        <rFont val="Calibri"/>
        <family val="2"/>
        <scheme val="minor"/>
      </rPr>
      <t>annuelles</t>
    </r>
    <r>
      <rPr>
        <i/>
        <sz val="12"/>
        <color theme="1"/>
        <rFont val="Calibri"/>
        <family val="2"/>
        <scheme val="minor"/>
      </rPr>
      <t xml:space="preserve"> (Ass. Invalidité, PC familles, Revenu d'Insertion (RI, lorsque cumulé à un autre revenu), Indemnité d'Assurance Accident, Indemnité d'assurance Perte de gain, aide SPJ, EVAM, CSIR, etc…)</t>
    </r>
  </si>
  <si>
    <t>Allocations sociales annuelles (Ass. Invalidité, PC familles, Revenu d'Insertion (RI, lorsque cumulé à un autre revenu), Indemnité d'Assurance Accident, Indemnité d'assurance Perte de gain, aide SPJ, EVAM, CSIR, etc…)</t>
  </si>
  <si>
    <t>revenu</t>
  </si>
  <si>
    <t>Le montant du revenu annuel déterminant se reporte automatiquement dans l'onglet suivant, veuillez cliquer, en bas de page, sur l'onglet "Préscolaire garderie"</t>
  </si>
  <si>
    <t>2/3 journée (82%)</t>
  </si>
  <si>
    <t>Le prix s'entend sans un éventuel rabais fraterie dès l'accueil d'un 2ème enfant inscrit dans une autre structure d'accueil collectif du réseau (tout le détail dans le règlement RéAjy article 4.5).</t>
  </si>
  <si>
    <t>Les tarifs obtenus par cette simulation ne sont donnés qu'à titre indicatif
et ne revêtent aucune valeur contractuelle.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</si>
</sst>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.- par enfant&quot;"/>
    <numFmt numFmtId="165" formatCode="#,##0_ ;[Red]\-#,##0\ "/>
    <numFmt numFmtId="166" formatCode="#,##0.00&quot; par enfant&quot;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indexed="10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i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indexed="8"/>
      <name val="Calibri"/>
      <family val="2"/>
    </font>
    <font>
      <i/>
      <sz val="10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13" fillId="0" borderId="1" xfId="0" applyFont="1" applyBorder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26" fillId="0" borderId="0" xfId="0" applyFont="1" applyProtection="1">
      <protection hidden="1"/>
    </xf>
    <xf numFmtId="0" fontId="13" fillId="0" borderId="0" xfId="0" applyFont="1" applyAlignment="1" applyProtection="1">
      <alignment horizontal="right" vertical="center"/>
      <protection hidden="1"/>
    </xf>
    <xf numFmtId="2" fontId="8" fillId="5" borderId="1" xfId="0" applyNumberFormat="1" applyFont="1" applyFill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12" xfId="0" applyFont="1" applyBorder="1" applyAlignment="1" applyProtection="1">
      <alignment vertical="center" wrapText="1"/>
      <protection hidden="1"/>
    </xf>
    <xf numFmtId="0" fontId="20" fillId="0" borderId="11" xfId="0" applyFont="1" applyBorder="1" applyAlignment="1" applyProtection="1">
      <alignment vertical="center" wrapText="1"/>
      <protection hidden="1"/>
    </xf>
    <xf numFmtId="0" fontId="20" fillId="0" borderId="16" xfId="0" applyFont="1" applyBorder="1" applyAlignment="1" applyProtection="1">
      <alignment vertical="center" wrapText="1"/>
      <protection hidden="1"/>
    </xf>
    <xf numFmtId="0" fontId="20" fillId="0" borderId="16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4" fontId="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7" fillId="6" borderId="18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4" fontId="11" fillId="0" borderId="1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3" fontId="21" fillId="7" borderId="5" xfId="0" applyNumberFormat="1" applyFont="1" applyFill="1" applyBorder="1" applyAlignment="1" applyProtection="1">
      <alignment horizontal="right" vertical="center"/>
      <protection hidden="1"/>
    </xf>
    <xf numFmtId="3" fontId="21" fillId="7" borderId="6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12" fillId="5" borderId="2" xfId="0" applyNumberFormat="1" applyFont="1" applyFill="1" applyBorder="1" applyAlignment="1" applyProtection="1">
      <alignment horizontal="right" vertical="center"/>
      <protection locked="0" hidden="1"/>
    </xf>
    <xf numFmtId="3" fontId="4" fillId="5" borderId="4" xfId="0" applyNumberFormat="1" applyFont="1" applyFill="1" applyBorder="1" applyAlignment="1" applyProtection="1">
      <alignment horizontal="right" vertical="center"/>
      <protection locked="0"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12" fillId="0" borderId="2" xfId="0" applyNumberFormat="1" applyFont="1" applyBorder="1" applyAlignment="1" applyProtection="1">
      <alignment horizontal="right" vertical="center"/>
      <protection hidden="1"/>
    </xf>
    <xf numFmtId="3" fontId="12" fillId="0" borderId="4" xfId="0" applyNumberFormat="1" applyFont="1" applyBorder="1" applyAlignment="1" applyProtection="1">
      <alignment horizontal="right" vertical="center"/>
      <protection hidden="1"/>
    </xf>
    <xf numFmtId="3" fontId="12" fillId="5" borderId="7" xfId="0" applyNumberFormat="1" applyFont="1" applyFill="1" applyBorder="1" applyAlignment="1" applyProtection="1">
      <alignment horizontal="right" vertical="center"/>
      <protection locked="0" hidden="1"/>
    </xf>
    <xf numFmtId="3" fontId="12" fillId="5" borderId="8" xfId="0" applyNumberFormat="1" applyFont="1" applyFill="1" applyBorder="1" applyAlignment="1" applyProtection="1">
      <alignment horizontal="right" vertical="center"/>
      <protection locked="0" hidden="1"/>
    </xf>
    <xf numFmtId="3" fontId="12" fillId="5" borderId="11" xfId="0" applyNumberFormat="1" applyFont="1" applyFill="1" applyBorder="1" applyAlignment="1" applyProtection="1">
      <alignment horizontal="right" vertical="center"/>
      <protection locked="0" hidden="1"/>
    </xf>
    <xf numFmtId="3" fontId="12" fillId="5" borderId="12" xfId="0" applyNumberFormat="1" applyFont="1" applyFill="1" applyBorder="1" applyAlignment="1" applyProtection="1">
      <alignment horizontal="right" vertical="center"/>
      <protection locked="0" hidden="1"/>
    </xf>
    <xf numFmtId="3" fontId="12" fillId="5" borderId="9" xfId="0" applyNumberFormat="1" applyFont="1" applyFill="1" applyBorder="1" applyAlignment="1" applyProtection="1">
      <alignment horizontal="right" vertical="center"/>
      <protection locked="0" hidden="1"/>
    </xf>
    <xf numFmtId="3" fontId="12" fillId="5" borderId="10" xfId="0" applyNumberFormat="1" applyFont="1" applyFill="1" applyBorder="1" applyAlignment="1" applyProtection="1">
      <alignment horizontal="right" vertical="center"/>
      <protection locked="0" hidden="1"/>
    </xf>
    <xf numFmtId="0" fontId="22" fillId="0" borderId="0" xfId="0" applyFont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justify" vertical="center" wrapText="1"/>
      <protection hidden="1"/>
    </xf>
    <xf numFmtId="0" fontId="22" fillId="0" borderId="0" xfId="0" applyFont="1" applyAlignment="1" applyProtection="1">
      <alignment horizontal="justify" wrapText="1"/>
      <protection hidden="1"/>
    </xf>
    <xf numFmtId="0" fontId="8" fillId="0" borderId="0" xfId="0" applyFont="1" applyAlignment="1" applyProtection="1">
      <alignment horizontal="justify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" fontId="12" fillId="5" borderId="4" xfId="0" applyNumberFormat="1" applyFont="1" applyFill="1" applyBorder="1" applyAlignment="1" applyProtection="1">
      <alignment horizontal="right" vertical="center"/>
      <protection locked="0" hidden="1"/>
    </xf>
    <xf numFmtId="165" fontId="12" fillId="5" borderId="2" xfId="0" applyNumberFormat="1" applyFont="1" applyFill="1" applyBorder="1" applyAlignment="1" applyProtection="1">
      <alignment horizontal="right" vertical="center"/>
      <protection locked="0" hidden="1"/>
    </xf>
    <xf numFmtId="165" fontId="12" fillId="5" borderId="4" xfId="0" applyNumberFormat="1" applyFont="1" applyFill="1" applyBorder="1" applyAlignment="1" applyProtection="1">
      <alignment horizontal="right" vertical="center"/>
      <protection locked="0" hidden="1"/>
    </xf>
    <xf numFmtId="49" fontId="8" fillId="0" borderId="0" xfId="0" applyNumberFormat="1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justify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3" fontId="32" fillId="3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justify" vertical="top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justify" vertical="center" wrapText="1"/>
      <protection hidden="1"/>
    </xf>
    <xf numFmtId="166" fontId="23" fillId="2" borderId="5" xfId="0" applyNumberFormat="1" applyFont="1" applyFill="1" applyBorder="1" applyAlignment="1" applyProtection="1">
      <alignment horizontal="center"/>
      <protection hidden="1"/>
    </xf>
    <xf numFmtId="166" fontId="23" fillId="2" borderId="15" xfId="0" applyNumberFormat="1" applyFont="1" applyFill="1" applyBorder="1" applyAlignment="1" applyProtection="1">
      <alignment horizontal="center"/>
      <protection hidden="1"/>
    </xf>
    <xf numFmtId="166" fontId="23" fillId="2" borderId="6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25" fillId="0" borderId="21" xfId="0" applyFont="1" applyBorder="1" applyAlignment="1" applyProtection="1">
      <alignment horizontal="left"/>
      <protection hidden="1"/>
    </xf>
    <xf numFmtId="4" fontId="25" fillId="0" borderId="9" xfId="0" applyNumberFormat="1" applyFont="1" applyBorder="1" applyAlignment="1" applyProtection="1">
      <alignment horizontal="center"/>
      <protection hidden="1"/>
    </xf>
    <xf numFmtId="4" fontId="25" fillId="0" borderId="10" xfId="0" applyNumberFormat="1" applyFont="1" applyBorder="1" applyAlignment="1" applyProtection="1">
      <alignment horizontal="center"/>
      <protection hidden="1"/>
    </xf>
    <xf numFmtId="16" fontId="4" fillId="0" borderId="20" xfId="0" applyNumberFormat="1" applyFont="1" applyBorder="1" applyAlignment="1" applyProtection="1">
      <alignment horizontal="left"/>
      <protection hidden="1"/>
    </xf>
    <xf numFmtId="0" fontId="4" fillId="0" borderId="20" xfId="0" applyFont="1" applyBorder="1" applyAlignment="1" applyProtection="1">
      <alignment horizontal="left"/>
      <protection hidden="1"/>
    </xf>
    <xf numFmtId="4" fontId="4" fillId="0" borderId="20" xfId="0" applyNumberFormat="1" applyFont="1" applyBorder="1" applyAlignment="1" applyProtection="1">
      <alignment horizontal="center"/>
      <protection hidden="1"/>
    </xf>
    <xf numFmtId="4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/>
      <protection hidden="1"/>
    </xf>
    <xf numFmtId="16" fontId="4" fillId="0" borderId="1" xfId="0" applyNumberFormat="1" applyFont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/>
      <protection hidden="1"/>
    </xf>
    <xf numFmtId="0" fontId="13" fillId="0" borderId="4" xfId="0" applyFont="1" applyBorder="1" applyAlignment="1" applyProtection="1">
      <alignment horizontal="left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27" fillId="6" borderId="17" xfId="0" applyFont="1" applyFill="1" applyBorder="1" applyAlignment="1" applyProtection="1">
      <alignment horizontal="center" vertical="center" wrapText="1"/>
      <protection hidden="1"/>
    </xf>
    <xf numFmtId="0" fontId="27" fillId="6" borderId="18" xfId="0" applyFont="1" applyFill="1" applyBorder="1" applyAlignment="1" applyProtection="1">
      <alignment horizontal="center" vertical="center" wrapText="1"/>
      <protection hidden="1"/>
    </xf>
    <xf numFmtId="0" fontId="27" fillId="6" borderId="19" xfId="0" applyFont="1" applyFill="1" applyBorder="1" applyAlignment="1" applyProtection="1">
      <alignment horizontal="center" vertical="center" wrapText="1"/>
      <protection hidden="1"/>
    </xf>
    <xf numFmtId="0" fontId="23" fillId="4" borderId="2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16" fontId="20" fillId="4" borderId="9" xfId="0" quotePrefix="1" applyNumberFormat="1" applyFont="1" applyFill="1" applyBorder="1" applyAlignment="1" applyProtection="1">
      <alignment horizontal="center" vertical="center" wrapText="1"/>
      <protection hidden="1"/>
    </xf>
    <xf numFmtId="0" fontId="20" fillId="4" borderId="16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2" xfId="0" quotePrefix="1" applyFont="1" applyFill="1" applyBorder="1" applyAlignment="1" applyProtection="1">
      <alignment horizontal="center" vertical="center" wrapText="1"/>
      <protection hidden="1"/>
    </xf>
    <xf numFmtId="0" fontId="20" fillId="4" borderId="3" xfId="0" applyFont="1" applyFill="1" applyBorder="1" applyAlignment="1" applyProtection="1">
      <alignment horizontal="center" vertical="center" wrapText="1"/>
      <protection hidden="1"/>
    </xf>
    <xf numFmtId="0" fontId="20" fillId="4" borderId="4" xfId="0" applyFont="1" applyFill="1" applyBorder="1" applyAlignment="1" applyProtection="1">
      <alignment horizontal="center" vertical="center" wrapText="1"/>
      <protection hidden="1"/>
    </xf>
    <xf numFmtId="0" fontId="20" fillId="4" borderId="1" xfId="0" quotePrefix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justify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0</xdr:row>
      <xdr:rowOff>514350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709DEA-25D8-48D1-A37C-4A9EBE01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zoomScale="75" zoomScaleNormal="75" workbookViewId="0">
      <selection activeCell="J7" sqref="J7:K7"/>
    </sheetView>
  </sheetViews>
  <sheetFormatPr baseColWidth="10" defaultColWidth="11.42578125" defaultRowHeight="15" x14ac:dyDescent="0.25"/>
  <cols>
    <col min="1" max="1" width="21.42578125" style="1" customWidth="1"/>
    <col min="2" max="2" width="13.140625" style="1" customWidth="1"/>
    <col min="3" max="3" width="7.85546875" style="1" customWidth="1"/>
    <col min="4" max="4" width="11.140625" style="1" customWidth="1"/>
    <col min="5" max="5" width="7.28515625" style="1" customWidth="1"/>
    <col min="6" max="6" width="2.7109375" style="1" customWidth="1"/>
    <col min="7" max="8" width="7.7109375" style="1" customWidth="1"/>
    <col min="9" max="9" width="2.7109375" style="1" customWidth="1"/>
    <col min="10" max="11" width="7.7109375" style="8" customWidth="1"/>
    <col min="12" max="16384" width="11.42578125" style="1"/>
  </cols>
  <sheetData>
    <row r="1" spans="1:11" ht="52.5" customHeight="1" x14ac:dyDescent="0.35">
      <c r="A1" s="51"/>
      <c r="B1" s="52"/>
      <c r="C1" s="53" t="s">
        <v>13</v>
      </c>
      <c r="D1" s="53"/>
      <c r="E1" s="53"/>
      <c r="F1" s="53"/>
      <c r="G1" s="53"/>
      <c r="H1" s="53"/>
      <c r="I1" s="53"/>
      <c r="J1" s="53"/>
      <c r="K1" s="53"/>
    </row>
    <row r="2" spans="1:11" ht="18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9.9499999999999993" customHeight="1" x14ac:dyDescent="0.25">
      <c r="A4" s="5"/>
      <c r="B4" s="5"/>
      <c r="C4" s="5"/>
      <c r="D4" s="5"/>
      <c r="E4" s="5"/>
      <c r="F4" s="6"/>
      <c r="G4" s="6"/>
      <c r="H4" s="6"/>
      <c r="I4" s="6"/>
      <c r="J4" s="7"/>
      <c r="K4" s="7"/>
    </row>
    <row r="5" spans="1:11" ht="23.25" customHeight="1" x14ac:dyDescent="0.25">
      <c r="A5" s="56" t="s">
        <v>12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9.75" customHeight="1" x14ac:dyDescent="0.25">
      <c r="A6" s="5"/>
      <c r="B6" s="5"/>
      <c r="C6" s="5"/>
      <c r="D6" s="5"/>
      <c r="E6" s="5"/>
      <c r="F6" s="37"/>
      <c r="G6" s="37"/>
      <c r="H6" s="37"/>
      <c r="I6" s="37"/>
      <c r="J6" s="16"/>
      <c r="K6" s="16"/>
    </row>
    <row r="7" spans="1:11" ht="18" customHeight="1" x14ac:dyDescent="0.25">
      <c r="A7" s="17" t="s">
        <v>41</v>
      </c>
      <c r="B7" s="18"/>
      <c r="C7" s="18"/>
      <c r="D7" s="18"/>
      <c r="E7" s="18"/>
      <c r="F7" s="18"/>
      <c r="G7" s="18"/>
      <c r="H7" s="18"/>
      <c r="I7" s="18"/>
      <c r="J7" s="58"/>
      <c r="K7" s="59"/>
    </row>
    <row r="8" spans="1:11" ht="9.9499999999999993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9"/>
      <c r="K8" s="16"/>
    </row>
    <row r="9" spans="1:11" ht="18" customHeight="1" x14ac:dyDescent="0.25">
      <c r="A9" s="17" t="s">
        <v>33</v>
      </c>
      <c r="B9" s="18"/>
      <c r="C9" s="18"/>
      <c r="D9" s="18"/>
      <c r="E9" s="18"/>
      <c r="F9" s="18"/>
      <c r="G9" s="18"/>
      <c r="H9" s="18"/>
      <c r="I9" s="18"/>
      <c r="J9" s="58"/>
      <c r="K9" s="59"/>
    </row>
    <row r="10" spans="1:11" ht="9.9499999999999993" customHeigh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9"/>
      <c r="K10" s="16"/>
    </row>
    <row r="11" spans="1:11" ht="18" customHeight="1" x14ac:dyDescent="0.25">
      <c r="A11" s="71" t="s">
        <v>46</v>
      </c>
      <c r="B11" s="71"/>
      <c r="C11" s="71"/>
      <c r="D11" s="71"/>
      <c r="E11" s="71"/>
      <c r="F11" s="71"/>
      <c r="G11" s="71"/>
      <c r="H11" s="71"/>
      <c r="I11" s="41"/>
      <c r="J11" s="64"/>
      <c r="K11" s="65"/>
    </row>
    <row r="12" spans="1:11" ht="18" customHeight="1" x14ac:dyDescent="0.25">
      <c r="A12" s="71"/>
      <c r="B12" s="71"/>
      <c r="C12" s="71"/>
      <c r="D12" s="71"/>
      <c r="E12" s="71"/>
      <c r="F12" s="71"/>
      <c r="G12" s="71"/>
      <c r="H12" s="71"/>
      <c r="I12" s="41"/>
      <c r="J12" s="66"/>
      <c r="K12" s="67"/>
    </row>
    <row r="13" spans="1:11" ht="18" customHeight="1" x14ac:dyDescent="0.25">
      <c r="A13" s="71"/>
      <c r="B13" s="71"/>
      <c r="C13" s="71"/>
      <c r="D13" s="71"/>
      <c r="E13" s="71"/>
      <c r="F13" s="71"/>
      <c r="G13" s="71"/>
      <c r="H13" s="71"/>
      <c r="I13" s="41"/>
      <c r="J13" s="68"/>
      <c r="K13" s="69"/>
    </row>
    <row r="14" spans="1:11" ht="9.9499999999999993" customHeigh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19"/>
      <c r="K14" s="16"/>
    </row>
    <row r="15" spans="1:11" s="29" customFormat="1" ht="18" customHeight="1" x14ac:dyDescent="0.25">
      <c r="A15" s="17" t="s">
        <v>32</v>
      </c>
      <c r="B15" s="17"/>
      <c r="C15" s="31"/>
      <c r="D15" s="28"/>
      <c r="E15" s="17"/>
      <c r="F15" s="17"/>
      <c r="G15" s="17"/>
      <c r="H15" s="30" t="s">
        <v>42</v>
      </c>
      <c r="I15" s="17"/>
      <c r="J15" s="62" t="str">
        <f>IF(ISBLANK(C15),"0",((C15*21.7)*12))</f>
        <v>0</v>
      </c>
      <c r="K15" s="63"/>
    </row>
    <row r="16" spans="1:11" ht="18" customHeight="1" x14ac:dyDescent="0.25">
      <c r="A16" s="5"/>
      <c r="B16" s="5"/>
      <c r="C16" s="5"/>
      <c r="D16" s="5"/>
      <c r="E16" s="5"/>
      <c r="F16" s="37"/>
      <c r="G16" s="37"/>
      <c r="H16" s="76"/>
      <c r="I16" s="76"/>
      <c r="J16" s="76"/>
      <c r="K16" s="76"/>
    </row>
    <row r="17" spans="1:14" ht="23.25" customHeight="1" x14ac:dyDescent="0.25">
      <c r="A17" s="56" t="s">
        <v>11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4" ht="9.75" customHeight="1" x14ac:dyDescent="0.25">
      <c r="A18" s="5"/>
      <c r="B18" s="5"/>
      <c r="C18" s="5"/>
      <c r="D18" s="5"/>
      <c r="E18" s="5"/>
      <c r="F18" s="37"/>
      <c r="G18" s="37"/>
      <c r="H18" s="37"/>
      <c r="I18" s="37"/>
      <c r="J18" s="16"/>
      <c r="K18" s="16"/>
    </row>
    <row r="19" spans="1:14" ht="9.9499999999999993" customHeight="1" x14ac:dyDescent="0.25">
      <c r="A19" s="38"/>
      <c r="B19" s="20"/>
      <c r="C19" s="20"/>
      <c r="D19" s="20"/>
      <c r="E19" s="20"/>
      <c r="F19" s="20"/>
      <c r="G19" s="20"/>
      <c r="H19" s="20"/>
      <c r="I19" s="20"/>
      <c r="J19" s="16"/>
      <c r="K19" s="16"/>
    </row>
    <row r="20" spans="1:14" ht="18" customHeight="1" x14ac:dyDescent="0.25">
      <c r="A20" s="60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4" ht="9.9499999999999993" customHeight="1" x14ac:dyDescent="0.25">
      <c r="A21" s="5"/>
      <c r="B21" s="5"/>
      <c r="C21" s="5"/>
      <c r="D21" s="5"/>
      <c r="E21" s="5"/>
      <c r="F21" s="37"/>
      <c r="G21" s="37"/>
      <c r="H21" s="37"/>
      <c r="I21" s="37"/>
      <c r="J21" s="16"/>
      <c r="K21" s="16"/>
    </row>
    <row r="22" spans="1:14" ht="18" customHeight="1" x14ac:dyDescent="0.25">
      <c r="A22" s="17" t="s">
        <v>31</v>
      </c>
      <c r="B22" s="18"/>
      <c r="C22" s="18"/>
      <c r="D22" s="18"/>
      <c r="E22" s="18"/>
      <c r="F22" s="18"/>
      <c r="G22" s="18"/>
      <c r="H22" s="18"/>
      <c r="I22" s="18"/>
      <c r="J22" s="58"/>
      <c r="K22" s="77"/>
    </row>
    <row r="23" spans="1:14" ht="9.9499999999999993" customHeight="1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9"/>
      <c r="K23" s="16"/>
    </row>
    <row r="24" spans="1:14" ht="18" customHeight="1" x14ac:dyDescent="0.25">
      <c r="A24" s="17" t="s">
        <v>33</v>
      </c>
      <c r="B24" s="18"/>
      <c r="C24" s="18"/>
      <c r="D24" s="18"/>
      <c r="E24" s="18"/>
      <c r="F24" s="18"/>
      <c r="G24" s="18"/>
      <c r="H24" s="18"/>
      <c r="I24" s="18"/>
      <c r="J24" s="58"/>
      <c r="K24" s="77"/>
      <c r="N24" s="8"/>
    </row>
    <row r="25" spans="1:14" ht="9.9499999999999993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9"/>
      <c r="K25" s="16"/>
    </row>
    <row r="26" spans="1:14" ht="18" customHeight="1" x14ac:dyDescent="0.25">
      <c r="A26" s="71" t="s">
        <v>47</v>
      </c>
      <c r="B26" s="71"/>
      <c r="C26" s="71"/>
      <c r="D26" s="71"/>
      <c r="E26" s="71"/>
      <c r="F26" s="71"/>
      <c r="G26" s="71"/>
      <c r="H26" s="71"/>
      <c r="I26" s="41"/>
      <c r="J26" s="64"/>
      <c r="K26" s="65"/>
    </row>
    <row r="27" spans="1:14" ht="18" customHeight="1" x14ac:dyDescent="0.25">
      <c r="A27" s="71"/>
      <c r="B27" s="71"/>
      <c r="C27" s="71"/>
      <c r="D27" s="71"/>
      <c r="E27" s="71"/>
      <c r="F27" s="71"/>
      <c r="G27" s="71"/>
      <c r="H27" s="71"/>
      <c r="I27" s="41"/>
      <c r="J27" s="66"/>
      <c r="K27" s="67"/>
    </row>
    <row r="28" spans="1:14" ht="18" customHeight="1" x14ac:dyDescent="0.25">
      <c r="A28" s="71"/>
      <c r="B28" s="71"/>
      <c r="C28" s="71"/>
      <c r="D28" s="71"/>
      <c r="E28" s="71"/>
      <c r="F28" s="71"/>
      <c r="G28" s="71"/>
      <c r="H28" s="71"/>
      <c r="I28" s="41"/>
      <c r="J28" s="68"/>
      <c r="K28" s="69"/>
    </row>
    <row r="29" spans="1:14" ht="9.9499999999999993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9"/>
      <c r="K29" s="16"/>
    </row>
    <row r="30" spans="1:14" ht="18" customHeight="1" x14ac:dyDescent="0.25">
      <c r="A30" s="17" t="s">
        <v>32</v>
      </c>
      <c r="B30" s="17"/>
      <c r="C30" s="31"/>
      <c r="D30" s="28"/>
      <c r="E30" s="17"/>
      <c r="F30" s="17"/>
      <c r="G30" s="17"/>
      <c r="H30" s="30" t="s">
        <v>42</v>
      </c>
      <c r="I30" s="17"/>
      <c r="J30" s="62" t="str">
        <f>IF(ISBLANK(C30),"0",((C30*21.7)*12))</f>
        <v>0</v>
      </c>
      <c r="K30" s="63"/>
    </row>
    <row r="31" spans="1:14" ht="18" customHeight="1" x14ac:dyDescent="0.25">
      <c r="A31" s="5"/>
      <c r="B31" s="5"/>
      <c r="C31" s="5"/>
      <c r="D31" s="5"/>
      <c r="E31" s="5"/>
      <c r="F31" s="37"/>
      <c r="G31" s="37"/>
      <c r="H31" s="37"/>
      <c r="I31" s="37"/>
      <c r="J31" s="16"/>
      <c r="K31" s="16"/>
    </row>
    <row r="32" spans="1:14" ht="23.25" customHeight="1" x14ac:dyDescent="0.25">
      <c r="A32" s="56" t="s">
        <v>10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9.9499999999999993" customHeight="1" x14ac:dyDescent="0.25">
      <c r="A33" s="5"/>
      <c r="B33" s="5"/>
      <c r="C33" s="5"/>
      <c r="D33" s="5"/>
      <c r="E33" s="5"/>
      <c r="F33" s="37"/>
      <c r="G33" s="37"/>
      <c r="H33" s="37"/>
      <c r="I33" s="37"/>
      <c r="J33" s="16"/>
      <c r="K33" s="16"/>
    </row>
    <row r="34" spans="1:11" ht="18" customHeight="1" x14ac:dyDescent="0.25">
      <c r="A34" s="17" t="s">
        <v>34</v>
      </c>
      <c r="B34" s="5"/>
      <c r="C34" s="5"/>
      <c r="D34" s="5"/>
      <c r="E34" s="5"/>
      <c r="F34" s="37"/>
      <c r="G34" s="37"/>
      <c r="H34" s="37"/>
      <c r="I34" s="37"/>
      <c r="J34" s="58"/>
      <c r="K34" s="77"/>
    </row>
    <row r="35" spans="1:11" ht="9.9499999999999993" customHeight="1" x14ac:dyDescent="0.25">
      <c r="A35" s="17"/>
      <c r="B35" s="5"/>
      <c r="C35" s="5"/>
      <c r="D35" s="5"/>
      <c r="E35" s="5"/>
      <c r="F35" s="37"/>
      <c r="G35" s="37"/>
      <c r="H35" s="37"/>
      <c r="I35" s="37"/>
      <c r="J35" s="16"/>
      <c r="K35" s="16"/>
    </row>
    <row r="36" spans="1:11" ht="18" customHeight="1" x14ac:dyDescent="0.25">
      <c r="A36" s="17" t="s">
        <v>35</v>
      </c>
      <c r="B36" s="5"/>
      <c r="C36" s="5"/>
      <c r="D36" s="5"/>
      <c r="E36" s="5"/>
      <c r="F36" s="37"/>
      <c r="G36" s="37"/>
      <c r="H36" s="37"/>
      <c r="I36" s="37"/>
      <c r="J36" s="78"/>
      <c r="K36" s="79"/>
    </row>
    <row r="37" spans="1:11" ht="18" customHeight="1" x14ac:dyDescent="0.25">
      <c r="A37" s="9"/>
      <c r="B37" s="5"/>
      <c r="C37" s="5"/>
      <c r="D37" s="5"/>
      <c r="E37" s="5"/>
      <c r="F37" s="37"/>
      <c r="G37" s="37"/>
      <c r="H37" s="37"/>
      <c r="I37" s="37"/>
      <c r="J37" s="16"/>
      <c r="K37" s="16"/>
    </row>
    <row r="38" spans="1:11" ht="5.0999999999999996" customHeight="1" thickBot="1" x14ac:dyDescent="0.3">
      <c r="A38" s="10"/>
      <c r="B38" s="11"/>
      <c r="C38" s="11"/>
      <c r="D38" s="11"/>
      <c r="E38" s="11"/>
      <c r="F38" s="22"/>
      <c r="G38" s="22"/>
      <c r="H38" s="22"/>
      <c r="I38" s="22"/>
      <c r="J38" s="23"/>
      <c r="K38" s="23"/>
    </row>
    <row r="39" spans="1:11" ht="20.100000000000001" customHeight="1" thickBot="1" x14ac:dyDescent="0.3">
      <c r="A39" s="74" t="s">
        <v>22</v>
      </c>
      <c r="B39" s="75"/>
      <c r="C39" s="75"/>
      <c r="D39" s="75"/>
      <c r="E39" s="75"/>
      <c r="F39" s="75"/>
      <c r="G39" s="75"/>
      <c r="H39" s="75"/>
      <c r="I39" s="24" t="s">
        <v>9</v>
      </c>
      <c r="J39" s="54">
        <f>J7+(J9*115%)+J11+J15+J22+(J24*115%)+J26+J30+J34+J36</f>
        <v>0</v>
      </c>
      <c r="K39" s="55"/>
    </row>
    <row r="40" spans="1:11" ht="15" customHeigh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16"/>
      <c r="K40" s="16"/>
    </row>
    <row r="41" spans="1:11" s="12" customFormat="1" ht="20.100000000000001" customHeight="1" x14ac:dyDescent="0.25">
      <c r="A41" s="81" t="s">
        <v>49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 ht="20.100000000000001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1" ht="20.100000000000001" customHeight="1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</row>
    <row r="44" spans="1:11" s="13" customFormat="1" ht="31.5" customHeight="1" x14ac:dyDescent="0.3">
      <c r="A44" s="72" t="s">
        <v>45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21"/>
      <c r="K45" s="21"/>
    </row>
  </sheetData>
  <sheetProtection algorithmName="SHA-512" hashValue="fRSwx6UCovarMyUvxoZScGBAvabikJEKsyalm6AFkrI44jPiia1dZraUnwfsWutF4ppzpWo3ApMS5wrG3lcrCQ==" saltValue="S9N6suxpxb9u5/1Riib0pw==" spinCount="100000" sheet="1" objects="1" scenarios="1" selectLockedCells="1"/>
  <mergeCells count="25">
    <mergeCell ref="A44:K44"/>
    <mergeCell ref="A39:H39"/>
    <mergeCell ref="A32:K32"/>
    <mergeCell ref="J30:K30"/>
    <mergeCell ref="H16:K16"/>
    <mergeCell ref="J22:K22"/>
    <mergeCell ref="J24:K24"/>
    <mergeCell ref="J36:K36"/>
    <mergeCell ref="J34:K34"/>
    <mergeCell ref="A43:K43"/>
    <mergeCell ref="A41:K42"/>
    <mergeCell ref="A26:H28"/>
    <mergeCell ref="A1:B1"/>
    <mergeCell ref="C1:K1"/>
    <mergeCell ref="J39:K39"/>
    <mergeCell ref="A5:K5"/>
    <mergeCell ref="J9:K9"/>
    <mergeCell ref="A20:K20"/>
    <mergeCell ref="J7:K7"/>
    <mergeCell ref="J15:K15"/>
    <mergeCell ref="A17:K17"/>
    <mergeCell ref="J11:K13"/>
    <mergeCell ref="J26:K28"/>
    <mergeCell ref="A2:K3"/>
    <mergeCell ref="A11:H13"/>
  </mergeCells>
  <conditionalFormatting sqref="J39">
    <cfRule type="cellIs" dxfId="0" priority="1" operator="equal">
      <formula>0</formula>
    </cfRule>
  </conditionalFormatting>
  <dataValidations xWindow="719" yWindow="774" count="4">
    <dataValidation type="whole" allowBlank="1" showInputMessage="1" showErrorMessage="1" error="Veuillez introduire un chiffre négatif" prompt="Veuillez introduire _x000a_un nombre négatif" sqref="J36:K36" xr:uid="{00000000-0002-0000-0000-000000000000}">
      <formula1>-100000</formula1>
      <formula2>-1</formula2>
    </dataValidation>
    <dataValidation type="decimal" allowBlank="1" showInputMessage="1" showErrorMessage="1" error="Veuillez saisir un montant en chiffres" sqref="J34:K34 J11:K13 J26:K28 J24:K24 J22:K22 J9:K9" xr:uid="{00000000-0002-0000-0000-000001000000}">
      <formula1>1</formula1>
      <formula2>500000</formula2>
    </dataValidation>
    <dataValidation type="decimal" allowBlank="1" showInputMessage="1" showErrorMessage="1" error="Veuillez saisir un montant en chiffres ou zéro" sqref="J7:K7" xr:uid="{00000000-0002-0000-0000-000002000000}">
      <formula1>0</formula1>
      <formula2>500000</formula2>
    </dataValidation>
    <dataValidation type="decimal" allowBlank="1" showInputMessage="1" showErrorMessage="1" error="Veuillez saisir un montant en chiffres" sqref="C15 C30" xr:uid="{00000000-0002-0000-0000-000003000000}">
      <formula1>0</formula1>
      <formula2>500000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&amp;L&amp;F&amp;CVersion 1 (23.06.2022)&amp;R&amp;D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1293-F9F8-4120-B7F8-F562531CC5F1}">
  <dimension ref="A1:O149"/>
  <sheetViews>
    <sheetView showGridLines="0" zoomScale="75" zoomScaleNormal="75" workbookViewId="0">
      <selection activeCell="C22" sqref="C22:D22"/>
    </sheetView>
  </sheetViews>
  <sheetFormatPr baseColWidth="10" defaultColWidth="11.42578125" defaultRowHeight="15" x14ac:dyDescent="0.25"/>
  <cols>
    <col min="1" max="2" width="8.7109375" style="1" customWidth="1"/>
    <col min="3" max="12" width="7.7109375" style="1" customWidth="1"/>
    <col min="13" max="13" width="11.42578125" style="1" hidden="1" customWidth="1"/>
    <col min="14" max="14" width="0" style="1" hidden="1" customWidth="1"/>
    <col min="15" max="15" width="20.28515625" style="1" hidden="1" customWidth="1"/>
    <col min="16" max="16384" width="11.42578125" style="1"/>
  </cols>
  <sheetData>
    <row r="1" spans="1:15" ht="17.100000000000001" customHeight="1" x14ac:dyDescent="0.35">
      <c r="A1" s="51"/>
      <c r="B1" s="52"/>
      <c r="D1" s="2"/>
      <c r="N1" s="47" t="s">
        <v>48</v>
      </c>
      <c r="O1" s="48" t="s">
        <v>18</v>
      </c>
    </row>
    <row r="2" spans="1:15" ht="17.100000000000001" customHeight="1" x14ac:dyDescent="0.35">
      <c r="A2" s="43"/>
      <c r="B2" s="44"/>
      <c r="D2" s="2"/>
      <c r="E2" s="132" t="s">
        <v>16</v>
      </c>
      <c r="F2" s="132"/>
      <c r="G2" s="132"/>
      <c r="H2" s="132"/>
      <c r="I2" s="132"/>
      <c r="J2" s="132"/>
      <c r="K2" s="132"/>
      <c r="L2" s="132"/>
      <c r="N2" s="49">
        <v>0</v>
      </c>
      <c r="O2" s="49">
        <v>66</v>
      </c>
    </row>
    <row r="3" spans="1:15" ht="17.100000000000001" customHeight="1" x14ac:dyDescent="0.25">
      <c r="E3" s="132" t="s">
        <v>17</v>
      </c>
      <c r="F3" s="132"/>
      <c r="G3" s="132"/>
      <c r="H3" s="132"/>
      <c r="I3" s="132"/>
      <c r="J3" s="132"/>
      <c r="K3" s="132"/>
      <c r="L3" s="132"/>
      <c r="N3" s="49">
        <v>35000</v>
      </c>
      <c r="O3" s="49">
        <v>66</v>
      </c>
    </row>
    <row r="4" spans="1:15" ht="17.100000000000001" customHeight="1" x14ac:dyDescent="0.25">
      <c r="N4" s="49">
        <v>40000</v>
      </c>
      <c r="O4" s="49">
        <v>74</v>
      </c>
    </row>
    <row r="5" spans="1:15" ht="17.100000000000001" customHeight="1" x14ac:dyDescent="0.25">
      <c r="A5" s="133" t="s">
        <v>15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N5" s="49">
        <v>45000</v>
      </c>
      <c r="O5" s="49">
        <v>83</v>
      </c>
    </row>
    <row r="6" spans="1:15" ht="17.100000000000001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N6" s="49">
        <v>50000</v>
      </c>
      <c r="O6" s="49">
        <v>92</v>
      </c>
    </row>
    <row r="7" spans="1:15" ht="17.100000000000001" customHeight="1" x14ac:dyDescent="0.25">
      <c r="A7" s="88" t="s">
        <v>28</v>
      </c>
      <c r="B7" s="88"/>
      <c r="C7" s="88"/>
      <c r="D7" s="88"/>
      <c r="E7" s="88"/>
      <c r="F7" s="4"/>
      <c r="G7" s="84">
        <f>IF(ISBLANK('Estimation du revenu'!J39)," ",'Estimation du revenu'!J39)</f>
        <v>0</v>
      </c>
      <c r="H7" s="84"/>
      <c r="I7" s="84"/>
      <c r="J7" s="4"/>
      <c r="K7" s="4"/>
      <c r="L7" s="4"/>
      <c r="N7" s="49">
        <v>55000</v>
      </c>
      <c r="O7" s="49">
        <v>101</v>
      </c>
    </row>
    <row r="8" spans="1:15" ht="17.100000000000001" customHeight="1" x14ac:dyDescent="0.25">
      <c r="A8" s="88"/>
      <c r="B8" s="88"/>
      <c r="C8" s="88"/>
      <c r="D8" s="88"/>
      <c r="E8" s="88"/>
      <c r="F8" s="4"/>
      <c r="G8" s="84"/>
      <c r="H8" s="84"/>
      <c r="I8" s="84"/>
      <c r="J8" s="134">
        <f>CEILING(G7, 100)</f>
        <v>0</v>
      </c>
      <c r="K8" s="134"/>
      <c r="L8" s="4"/>
      <c r="N8" s="49">
        <v>60000</v>
      </c>
      <c r="O8" s="49">
        <v>110</v>
      </c>
    </row>
    <row r="9" spans="1:15" ht="17.100000000000001" customHeight="1" x14ac:dyDescent="0.25">
      <c r="A9" s="88"/>
      <c r="B9" s="88"/>
      <c r="C9" s="88"/>
      <c r="D9" s="88"/>
      <c r="E9" s="88"/>
      <c r="F9" s="4"/>
      <c r="G9" s="84"/>
      <c r="H9" s="84"/>
      <c r="I9" s="84"/>
      <c r="J9" s="4"/>
      <c r="K9" s="4"/>
      <c r="L9" s="4"/>
      <c r="N9" s="49">
        <v>65000</v>
      </c>
      <c r="O9" s="49">
        <v>120</v>
      </c>
    </row>
    <row r="10" spans="1:15" ht="17.100000000000001" customHeight="1" x14ac:dyDescent="0.25">
      <c r="A10" s="46"/>
      <c r="B10" s="46"/>
      <c r="C10" s="46"/>
      <c r="D10" s="46"/>
      <c r="E10" s="46"/>
      <c r="F10" s="46"/>
      <c r="G10" s="86" cm="1">
        <f t="array" ref="G10">IF(ISBLANK(G7),"",MIN(IF(Barème&gt;=G7,Barème)))</f>
        <v>0</v>
      </c>
      <c r="H10" s="86"/>
      <c r="I10" s="86"/>
      <c r="J10" s="46"/>
      <c r="K10" s="46"/>
      <c r="L10" s="46"/>
      <c r="N10" s="49">
        <v>70000</v>
      </c>
      <c r="O10" s="49">
        <v>131</v>
      </c>
    </row>
    <row r="11" spans="1:15" ht="17.100000000000001" customHeight="1" x14ac:dyDescent="0.25">
      <c r="A11" s="1" t="s">
        <v>24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N11" s="49">
        <v>74000</v>
      </c>
      <c r="O11" s="49">
        <v>142</v>
      </c>
    </row>
    <row r="12" spans="1:15" ht="17.100000000000001" customHeigh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N12" s="49">
        <v>78000</v>
      </c>
      <c r="O12" s="49">
        <v>153</v>
      </c>
    </row>
    <row r="13" spans="1:15" ht="17.100000000000001" customHeight="1" x14ac:dyDescent="0.25">
      <c r="A13" s="110" t="s">
        <v>36</v>
      </c>
      <c r="B13" s="111"/>
      <c r="C13" s="112"/>
      <c r="D13" s="119" t="s">
        <v>30</v>
      </c>
      <c r="E13" s="120"/>
      <c r="F13" s="120"/>
      <c r="G13" s="45" t="s">
        <v>25</v>
      </c>
      <c r="H13" s="45" t="s">
        <v>26</v>
      </c>
      <c r="I13" s="120" t="s">
        <v>27</v>
      </c>
      <c r="J13" s="120"/>
      <c r="K13" s="121"/>
      <c r="L13" s="20"/>
      <c r="N13" s="49">
        <v>82000</v>
      </c>
      <c r="O13" s="49">
        <v>164</v>
      </c>
    </row>
    <row r="14" spans="1:15" ht="17.100000000000001" customHeight="1" x14ac:dyDescent="0.25">
      <c r="A14" s="113"/>
      <c r="B14" s="114"/>
      <c r="C14" s="115"/>
      <c r="D14" s="122" t="s">
        <v>38</v>
      </c>
      <c r="E14" s="123"/>
      <c r="F14" s="123"/>
      <c r="G14" s="123"/>
      <c r="H14" s="123"/>
      <c r="I14" s="123"/>
      <c r="J14" s="123"/>
      <c r="K14" s="124"/>
      <c r="L14" s="20"/>
      <c r="N14" s="49">
        <v>86000</v>
      </c>
      <c r="O14" s="49">
        <v>176</v>
      </c>
    </row>
    <row r="15" spans="1:15" ht="17.100000000000001" customHeight="1" x14ac:dyDescent="0.25">
      <c r="A15" s="113"/>
      <c r="B15" s="114"/>
      <c r="C15" s="115"/>
      <c r="D15" s="125" t="s">
        <v>29</v>
      </c>
      <c r="E15" s="126"/>
      <c r="F15" s="126"/>
      <c r="G15" s="126"/>
      <c r="H15" s="127"/>
      <c r="I15" s="32"/>
      <c r="J15" s="32"/>
      <c r="K15" s="33"/>
      <c r="L15" s="20"/>
      <c r="N15" s="49">
        <v>90000</v>
      </c>
      <c r="O15" s="49">
        <v>189</v>
      </c>
    </row>
    <row r="16" spans="1:15" ht="17.100000000000001" customHeight="1" x14ac:dyDescent="0.25">
      <c r="A16" s="113"/>
      <c r="B16" s="114"/>
      <c r="C16" s="115"/>
      <c r="D16" s="34"/>
      <c r="E16" s="32"/>
      <c r="F16" s="128" t="s">
        <v>37</v>
      </c>
      <c r="G16" s="129"/>
      <c r="H16" s="129"/>
      <c r="I16" s="129"/>
      <c r="J16" s="129"/>
      <c r="K16" s="130"/>
      <c r="L16" s="20"/>
      <c r="N16" s="49">
        <v>94000</v>
      </c>
      <c r="O16" s="49">
        <v>202</v>
      </c>
    </row>
    <row r="17" spans="1:15" ht="17.100000000000001" customHeight="1" x14ac:dyDescent="0.25">
      <c r="A17" s="116"/>
      <c r="B17" s="117"/>
      <c r="C17" s="118"/>
      <c r="D17" s="131" t="s">
        <v>39</v>
      </c>
      <c r="E17" s="131"/>
      <c r="F17" s="131"/>
      <c r="G17" s="35"/>
      <c r="H17" s="36"/>
      <c r="I17" s="128" t="s">
        <v>40</v>
      </c>
      <c r="J17" s="129"/>
      <c r="K17" s="130"/>
      <c r="L17" s="20"/>
      <c r="N17" s="49">
        <v>98000</v>
      </c>
      <c r="O17" s="49">
        <v>215</v>
      </c>
    </row>
    <row r="18" spans="1:15" ht="17.100000000000001" customHeight="1" x14ac:dyDescent="0.25">
      <c r="L18" s="20"/>
      <c r="N18" s="49">
        <v>102000</v>
      </c>
      <c r="O18" s="49">
        <v>228</v>
      </c>
    </row>
    <row r="19" spans="1:15" ht="17.100000000000001" customHeight="1" x14ac:dyDescent="0.25">
      <c r="A19" s="14" t="s">
        <v>8</v>
      </c>
      <c r="B19" s="14"/>
      <c r="C19" s="14"/>
      <c r="D19" s="14"/>
      <c r="E19" s="14"/>
      <c r="F19" s="14"/>
      <c r="G19" s="14"/>
      <c r="H19" s="14"/>
      <c r="I19" s="14"/>
      <c r="J19" s="14"/>
      <c r="K19" s="4"/>
      <c r="L19" s="4"/>
      <c r="N19" s="49">
        <v>106000</v>
      </c>
      <c r="O19" s="49">
        <v>242</v>
      </c>
    </row>
    <row r="20" spans="1:15" ht="17.100000000000001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N20" s="49">
        <v>110000</v>
      </c>
      <c r="O20" s="49">
        <v>257</v>
      </c>
    </row>
    <row r="21" spans="1:15" ht="17.100000000000001" customHeight="1" x14ac:dyDescent="0.25">
      <c r="A21" s="15" t="s">
        <v>6</v>
      </c>
      <c r="B21" s="15"/>
      <c r="C21" s="101" t="s">
        <v>0</v>
      </c>
      <c r="D21" s="101"/>
      <c r="E21" s="108" t="s">
        <v>1</v>
      </c>
      <c r="F21" s="109"/>
      <c r="G21" s="101" t="s">
        <v>2</v>
      </c>
      <c r="H21" s="101"/>
      <c r="I21" s="101" t="s">
        <v>3</v>
      </c>
      <c r="J21" s="101"/>
      <c r="K21" s="101" t="s">
        <v>4</v>
      </c>
      <c r="L21" s="101"/>
      <c r="N21" s="49">
        <v>114000</v>
      </c>
      <c r="O21" s="49">
        <v>272</v>
      </c>
    </row>
    <row r="22" spans="1:15" ht="17.100000000000001" customHeight="1" x14ac:dyDescent="0.25">
      <c r="A22" s="100" t="s">
        <v>19</v>
      </c>
      <c r="B22" s="100"/>
      <c r="C22" s="103"/>
      <c r="D22" s="103"/>
      <c r="E22" s="104"/>
      <c r="F22" s="105"/>
      <c r="G22" s="103"/>
      <c r="H22" s="103"/>
      <c r="I22" s="103"/>
      <c r="J22" s="103"/>
      <c r="K22" s="103"/>
      <c r="L22" s="103"/>
      <c r="N22" s="49">
        <v>118000</v>
      </c>
      <c r="O22" s="49">
        <v>287</v>
      </c>
    </row>
    <row r="23" spans="1:15" ht="17.100000000000001" customHeight="1" x14ac:dyDescent="0.25">
      <c r="A23" s="100" t="s">
        <v>20</v>
      </c>
      <c r="B23" s="100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N23" s="49">
        <v>122000</v>
      </c>
      <c r="O23" s="49">
        <v>302</v>
      </c>
    </row>
    <row r="24" spans="1:15" ht="17.100000000000001" customHeight="1" x14ac:dyDescent="0.25">
      <c r="A24" s="102" t="s">
        <v>21</v>
      </c>
      <c r="B24" s="100"/>
      <c r="C24" s="103"/>
      <c r="D24" s="103"/>
      <c r="E24" s="104"/>
      <c r="F24" s="105"/>
      <c r="G24" s="103"/>
      <c r="H24" s="103"/>
      <c r="I24" s="103"/>
      <c r="J24" s="103"/>
      <c r="K24" s="103"/>
      <c r="L24" s="103"/>
      <c r="N24" s="49">
        <v>126000</v>
      </c>
      <c r="O24" s="49">
        <v>318</v>
      </c>
    </row>
    <row r="25" spans="1:15" ht="17.100000000000001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N25" s="49">
        <v>130000</v>
      </c>
      <c r="O25" s="49">
        <v>335</v>
      </c>
    </row>
    <row r="26" spans="1:15" ht="17.100000000000001" customHeight="1" x14ac:dyDescent="0.25">
      <c r="A26" s="106" t="s">
        <v>5</v>
      </c>
      <c r="B26" s="107"/>
      <c r="C26" s="101" t="s">
        <v>0</v>
      </c>
      <c r="D26" s="101"/>
      <c r="E26" s="108" t="s">
        <v>1</v>
      </c>
      <c r="F26" s="109"/>
      <c r="G26" s="101" t="s">
        <v>2</v>
      </c>
      <c r="H26" s="101"/>
      <c r="I26" s="101" t="s">
        <v>3</v>
      </c>
      <c r="J26" s="101"/>
      <c r="K26" s="101" t="s">
        <v>4</v>
      </c>
      <c r="L26" s="101"/>
      <c r="N26" s="49">
        <v>134000</v>
      </c>
      <c r="O26" s="49">
        <v>352</v>
      </c>
    </row>
    <row r="27" spans="1:15" s="3" customFormat="1" ht="17.100000000000001" customHeight="1" x14ac:dyDescent="0.25">
      <c r="A27" s="100" t="s">
        <v>19</v>
      </c>
      <c r="B27" s="100"/>
      <c r="C27" s="99" t="str">
        <f>IF(ISBLANK(C22)," ",VLOOKUP(G10,Barème,2,TRUE))</f>
        <v xml:space="preserve"> </v>
      </c>
      <c r="D27" s="99"/>
      <c r="E27" s="99" t="str">
        <f>IF(ISBLANK(E22)," ",VLOOKUP(G10,Barème,2,TRUE))</f>
        <v xml:space="preserve"> </v>
      </c>
      <c r="F27" s="99"/>
      <c r="G27" s="99" t="str">
        <f>IF(ISBLANK(G22)," ",VLOOKUP(G10,Barème,2,TRUE))</f>
        <v xml:space="preserve"> </v>
      </c>
      <c r="H27" s="99"/>
      <c r="I27" s="99" t="str">
        <f>IF(ISBLANK(I22)," ",VLOOKUP(G10,Barème,2,TRUE))</f>
        <v xml:space="preserve"> </v>
      </c>
      <c r="J27" s="99"/>
      <c r="K27" s="99" t="str">
        <f>IF(ISBLANK(K22)," ",VLOOKUP(G10,Barème,2,TRUE))</f>
        <v xml:space="preserve"> </v>
      </c>
      <c r="L27" s="99"/>
      <c r="N27" s="49">
        <v>138000</v>
      </c>
      <c r="O27" s="49">
        <v>369</v>
      </c>
    </row>
    <row r="28" spans="1:15" ht="17.100000000000001" customHeight="1" x14ac:dyDescent="0.25">
      <c r="A28" s="100" t="s">
        <v>50</v>
      </c>
      <c r="B28" s="100"/>
      <c r="C28" s="99" t="str">
        <f>IF(ISBLANK(C23)," ",MROUND((VLOOKUP($G$10,Barème,2,TRUE))*82%,0.05))</f>
        <v xml:space="preserve"> </v>
      </c>
      <c r="D28" s="99"/>
      <c r="E28" s="99" t="str">
        <f>IF(ISBLANK(E23)," ",MROUND((VLOOKUP($G$10,Barème,2,TRUE))*82%,0.05))</f>
        <v xml:space="preserve"> </v>
      </c>
      <c r="F28" s="99"/>
      <c r="G28" s="99" t="str">
        <f>IF(ISBLANK(G23)," ",MROUND((VLOOKUP($G$10,Barème,2,TRUE))*82%,0.05))</f>
        <v xml:space="preserve"> </v>
      </c>
      <c r="H28" s="99"/>
      <c r="I28" s="99" t="str">
        <f>IF(ISBLANK(I23)," ",MROUND((VLOOKUP($G$10,Barème,2,TRUE))*82%,0.05))</f>
        <v xml:space="preserve"> </v>
      </c>
      <c r="J28" s="99"/>
      <c r="K28" s="99" t="str">
        <f>IF(ISBLANK(K23)," ",MROUND((VLOOKUP($G$10,Barème,2,TRUE))*82%,0.05))</f>
        <v xml:space="preserve"> </v>
      </c>
      <c r="L28" s="99"/>
      <c r="N28" s="49">
        <v>142000</v>
      </c>
      <c r="O28" s="49">
        <v>386</v>
      </c>
    </row>
    <row r="29" spans="1:15" ht="17.100000000000001" customHeight="1" thickBot="1" x14ac:dyDescent="0.3">
      <c r="A29" s="96" t="s">
        <v>21</v>
      </c>
      <c r="B29" s="97"/>
      <c r="C29" s="98" t="str">
        <f>IF(ISBLANK(C24)," ",MROUND((VLOOKUP($G$10,Barème,2,TRUE))*50%,0.05))</f>
        <v xml:space="preserve"> </v>
      </c>
      <c r="D29" s="98"/>
      <c r="E29" s="98" t="str">
        <f>IF(ISBLANK(E24)," ",MROUND((VLOOKUP($G$10,Barème,2,TRUE))*50%,0.05))</f>
        <v xml:space="preserve"> </v>
      </c>
      <c r="F29" s="98"/>
      <c r="G29" s="98" t="str">
        <f>IF(ISBLANK(G24)," ",MROUND((VLOOKUP($G$10,Barème,2,TRUE))*50%,0.05))</f>
        <v xml:space="preserve"> </v>
      </c>
      <c r="H29" s="98"/>
      <c r="I29" s="98" t="str">
        <f>IF(ISBLANK(I24)," ",MROUND((VLOOKUP($G$10,Barème,2,TRUE))*50%,0.05))</f>
        <v xml:space="preserve"> </v>
      </c>
      <c r="J29" s="98"/>
      <c r="K29" s="98" t="str">
        <f>IF(ISBLANK(K24)," ",MROUND((VLOOKUP($G$10,Barème,2,TRUE))*50%,0.05))</f>
        <v xml:space="preserve"> </v>
      </c>
      <c r="L29" s="98"/>
      <c r="N29" s="49">
        <v>146000</v>
      </c>
      <c r="O29" s="49">
        <v>404</v>
      </c>
    </row>
    <row r="30" spans="1:15" ht="17.100000000000001" customHeight="1" thickTop="1" x14ac:dyDescent="0.25">
      <c r="A30" s="93" t="s">
        <v>7</v>
      </c>
      <c r="B30" s="93"/>
      <c r="C30" s="94">
        <f>SUM(C27:D29)</f>
        <v>0</v>
      </c>
      <c r="D30" s="95"/>
      <c r="E30" s="94">
        <f>SUM(E27:F29)</f>
        <v>0</v>
      </c>
      <c r="F30" s="95"/>
      <c r="G30" s="94">
        <f>SUM(G27:H29)</f>
        <v>0</v>
      </c>
      <c r="H30" s="95"/>
      <c r="I30" s="94">
        <f>SUM(I27:J29)</f>
        <v>0</v>
      </c>
      <c r="J30" s="95"/>
      <c r="K30" s="94">
        <f>SUM(K27:L29)</f>
        <v>0</v>
      </c>
      <c r="L30" s="95"/>
      <c r="N30" s="49">
        <v>150000</v>
      </c>
      <c r="O30" s="49">
        <v>423</v>
      </c>
    </row>
    <row r="31" spans="1:15" ht="17.100000000000001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87"/>
      <c r="L31" s="87"/>
      <c r="N31" s="49">
        <v>154000</v>
      </c>
      <c r="O31" s="49">
        <v>442</v>
      </c>
    </row>
    <row r="32" spans="1:15" ht="17.100000000000001" customHeight="1" x14ac:dyDescent="0.25">
      <c r="A32" s="88" t="s">
        <v>44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N32" s="49">
        <v>158000</v>
      </c>
      <c r="O32" s="49">
        <v>461</v>
      </c>
    </row>
    <row r="33" spans="1:15" ht="17.100000000000001" customHeight="1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N33" s="49">
        <v>162000</v>
      </c>
      <c r="O33" s="49">
        <v>480</v>
      </c>
    </row>
    <row r="34" spans="1:15" ht="17.100000000000001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N34" s="49">
        <v>166000</v>
      </c>
      <c r="O34" s="49">
        <v>500</v>
      </c>
    </row>
    <row r="35" spans="1:15" ht="17.100000000000001" customHeight="1" thickBot="1" x14ac:dyDescent="0.3">
      <c r="A35" s="88" t="s">
        <v>43</v>
      </c>
      <c r="B35" s="88"/>
      <c r="C35" s="88"/>
      <c r="D35" s="88"/>
      <c r="E35" s="88"/>
      <c r="F35" s="4"/>
      <c r="G35" s="4"/>
      <c r="H35" s="4"/>
      <c r="I35" s="4"/>
      <c r="J35" s="4"/>
      <c r="K35" s="4"/>
      <c r="L35" s="4"/>
      <c r="N35" s="49">
        <v>170000</v>
      </c>
      <c r="O35" s="49">
        <v>521</v>
      </c>
    </row>
    <row r="36" spans="1:15" ht="17.100000000000001" customHeight="1" thickBot="1" x14ac:dyDescent="0.3">
      <c r="A36" s="88"/>
      <c r="B36" s="88"/>
      <c r="C36" s="88"/>
      <c r="D36" s="88"/>
      <c r="E36" s="88"/>
      <c r="F36" s="4"/>
      <c r="G36" s="89">
        <f>IF(ISBLANK(G10)," ",C30+E30+G30+I30+K30)</f>
        <v>0</v>
      </c>
      <c r="H36" s="90"/>
      <c r="I36" s="91"/>
      <c r="J36" s="4"/>
      <c r="K36" s="4"/>
      <c r="L36" s="4"/>
      <c r="N36" s="50">
        <v>1000000</v>
      </c>
      <c r="O36" s="49">
        <v>541</v>
      </c>
    </row>
    <row r="37" spans="1:15" ht="17.100000000000001" customHeight="1" x14ac:dyDescent="0.25">
      <c r="A37" s="88"/>
      <c r="B37" s="88"/>
      <c r="C37" s="88"/>
      <c r="D37" s="88"/>
      <c r="E37" s="88"/>
      <c r="F37" s="4"/>
      <c r="G37" s="4"/>
      <c r="H37" s="4"/>
      <c r="I37" s="4"/>
      <c r="J37" s="92"/>
      <c r="K37" s="92"/>
      <c r="L37" s="92"/>
    </row>
    <row r="38" spans="1:15" ht="17.100000000000001" customHeight="1" x14ac:dyDescent="0.25">
      <c r="A38" s="25"/>
      <c r="B38" s="25"/>
      <c r="C38" s="25"/>
      <c r="D38" s="25"/>
      <c r="E38" s="25"/>
      <c r="F38" s="4"/>
      <c r="G38" s="4"/>
      <c r="H38" s="4"/>
      <c r="I38" s="4"/>
      <c r="J38" s="92"/>
      <c r="K38" s="92"/>
      <c r="L38" s="92"/>
    </row>
    <row r="39" spans="1:15" ht="17.100000000000001" customHeight="1" x14ac:dyDescent="0.25">
      <c r="A39" s="82" t="s">
        <v>51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5" ht="17.100000000000001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5" ht="17.100000000000001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2"/>
      <c r="L41" s="42"/>
    </row>
    <row r="42" spans="1:15" ht="17.100000000000001" customHeight="1" x14ac:dyDescent="0.25">
      <c r="A42" s="85" t="s">
        <v>23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5" ht="17.100000000000001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5" ht="17.100000000000001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5" ht="17.100000000000001" customHeight="1" x14ac:dyDescent="0.25">
      <c r="A45" s="83" t="s">
        <v>52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5" ht="17.100000000000001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5" ht="17.100000000000001" customHeight="1" x14ac:dyDescent="0.25">
      <c r="A47" s="4"/>
    </row>
    <row r="48" spans="1:1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</sheetData>
  <sheetProtection algorithmName="SHA-512" hashValue="nCksiMGynlOeC45MHS8wycAHsEReos64ptoqOYHBndbzEjknCGqP42dQ5r6ZBlhS2LLtUqJru8UkFK/+BhANhw==" saltValue="quujITKLckrpg9w5WElS8Q==" spinCount="100000" sheet="1" objects="1" scenarios="1" selectLockedCells="1"/>
  <mergeCells count="78">
    <mergeCell ref="E3:L3"/>
    <mergeCell ref="A5:L6"/>
    <mergeCell ref="A7:E9"/>
    <mergeCell ref="J8:K8"/>
    <mergeCell ref="A1:B1"/>
    <mergeCell ref="E2:L2"/>
    <mergeCell ref="A13:C17"/>
    <mergeCell ref="D13:F13"/>
    <mergeCell ref="I13:K13"/>
    <mergeCell ref="D14:K14"/>
    <mergeCell ref="D15:H15"/>
    <mergeCell ref="F16:K16"/>
    <mergeCell ref="D17:F17"/>
    <mergeCell ref="I17:K17"/>
    <mergeCell ref="C21:D21"/>
    <mergeCell ref="E21:F21"/>
    <mergeCell ref="G21:H21"/>
    <mergeCell ref="I21:J21"/>
    <mergeCell ref="K21:L21"/>
    <mergeCell ref="K22:L22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6:L26"/>
    <mergeCell ref="A24:B24"/>
    <mergeCell ref="C24:D24"/>
    <mergeCell ref="E24:F24"/>
    <mergeCell ref="G24:H24"/>
    <mergeCell ref="I24:J24"/>
    <mergeCell ref="K24:L24"/>
    <mergeCell ref="A26:B26"/>
    <mergeCell ref="C26:D26"/>
    <mergeCell ref="E26:F26"/>
    <mergeCell ref="G26:H26"/>
    <mergeCell ref="I26:J26"/>
    <mergeCell ref="K28:L28"/>
    <mergeCell ref="A27:B27"/>
    <mergeCell ref="C27:D27"/>
    <mergeCell ref="E27:F27"/>
    <mergeCell ref="G27:H27"/>
    <mergeCell ref="I27:J27"/>
    <mergeCell ref="K27:L27"/>
    <mergeCell ref="A28:B28"/>
    <mergeCell ref="C28:D28"/>
    <mergeCell ref="E28:F28"/>
    <mergeCell ref="G28:H28"/>
    <mergeCell ref="I28:J28"/>
    <mergeCell ref="K30:L30"/>
    <mergeCell ref="A29:B29"/>
    <mergeCell ref="C29:D29"/>
    <mergeCell ref="E29:F29"/>
    <mergeCell ref="G29:H29"/>
    <mergeCell ref="I29:J29"/>
    <mergeCell ref="K29:L29"/>
    <mergeCell ref="A39:L40"/>
    <mergeCell ref="A45:L46"/>
    <mergeCell ref="G7:I9"/>
    <mergeCell ref="A42:L43"/>
    <mergeCell ref="G10:I10"/>
    <mergeCell ref="K31:L31"/>
    <mergeCell ref="A32:L33"/>
    <mergeCell ref="A35:E37"/>
    <mergeCell ref="G36:I36"/>
    <mergeCell ref="J37:L37"/>
    <mergeCell ref="J38:L38"/>
    <mergeCell ref="A30:B30"/>
    <mergeCell ref="C30:D30"/>
    <mergeCell ref="E30:F30"/>
    <mergeCell ref="G30:H30"/>
    <mergeCell ref="I30:J30"/>
  </mergeCells>
  <dataValidations count="1">
    <dataValidation type="whole" allowBlank="1" showErrorMessage="1" error="Veuillez saisir &quot;1&quot;" sqref="C22:L24" xr:uid="{13997AC8-7035-40A2-A122-DCABC40BF623}">
      <formula1>1</formula1>
      <formula2>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&amp;L&amp;F&amp;CVersion 1 (23.06.2022)&amp;R&amp;D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Estimation du revenu</vt:lpstr>
      <vt:lpstr>Préscolaire garderie</vt:lpstr>
      <vt:lpstr>Barème</vt:lpstr>
      <vt:lpstr>'Estimation du revenu'!Zone_d_impression</vt:lpstr>
      <vt:lpstr>'Préscolaire garderie'!Zone_d_impression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Villa</dc:creator>
  <cp:lastModifiedBy>Coralie Notario | Secrétariat Général</cp:lastModifiedBy>
  <cp:lastPrinted>2022-06-23T11:30:58Z</cp:lastPrinted>
  <dcterms:created xsi:type="dcterms:W3CDTF">2014-10-22T11:30:18Z</dcterms:created>
  <dcterms:modified xsi:type="dcterms:W3CDTF">2025-01-14T12:30:40Z</dcterms:modified>
</cp:coreProperties>
</file>